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stelany\Documents\ABC Hana\ROZPOČET\"/>
    </mc:Choice>
  </mc:AlternateContent>
  <xr:revisionPtr revIDLastSave="0" documentId="8_{85D54D00-7F5B-43C6-A372-B11898AAA7AE}" xr6:coauthVersionLast="47" xr6:coauthVersionMax="47" xr10:uidLastSave="{00000000-0000-0000-0000-000000000000}"/>
  <bookViews>
    <workbookView xWindow="-120" yWindow="-120" windowWidth="29040" windowHeight="15720" xr2:uid="{A86A5747-F453-4F56-8338-AEE98E574505}"/>
  </bookViews>
  <sheets>
    <sheet name="Návrh2026" sheetId="3" r:id="rId1"/>
    <sheet name="Návrh 2025-vyrovnaný" sheetId="2" r:id="rId2"/>
    <sheet name="Návrh 2025 - dle původní domluv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3" l="1"/>
  <c r="F31" i="3"/>
  <c r="F28" i="3"/>
  <c r="F22" i="3"/>
  <c r="D14" i="3"/>
  <c r="D28" i="3"/>
  <c r="F25" i="3"/>
  <c r="F18" i="3"/>
  <c r="F37" i="3" s="1"/>
  <c r="D116" i="2"/>
  <c r="E107" i="2"/>
  <c r="E113" i="2"/>
  <c r="E110" i="2"/>
  <c r="D103" i="2"/>
  <c r="E38" i="2"/>
  <c r="E42" i="2" l="1"/>
  <c r="E31" i="2"/>
  <c r="E6" i="2"/>
  <c r="D87" i="2" l="1"/>
  <c r="D48" i="2"/>
  <c r="D9" i="2"/>
  <c r="D77" i="1"/>
  <c r="D40" i="1"/>
  <c r="D39" i="1"/>
  <c r="D9" i="1"/>
  <c r="D12" i="1" s="1"/>
  <c r="D25" i="1" s="1"/>
  <c r="D12" i="2" l="1"/>
  <c r="D25" i="2" s="1"/>
  <c r="D49" i="2" s="1"/>
  <c r="D88" i="2" s="1"/>
</calcChain>
</file>

<file path=xl/sharedStrings.xml><?xml version="1.0" encoding="utf-8"?>
<sst xmlns="http://schemas.openxmlformats.org/spreadsheetml/2006/main" count="311" uniqueCount="158">
  <si>
    <t>Příjem z daně z příjmů FO placené plátci</t>
  </si>
  <si>
    <t>Popis</t>
  </si>
  <si>
    <t>POL</t>
  </si>
  <si>
    <t>Příjem z daně z příjmů FO placené poplatníky</t>
  </si>
  <si>
    <t>Př. z DPFO vybírané srážkou podle zvláštní sazby</t>
  </si>
  <si>
    <t>Př. z daně příjmů PO</t>
  </si>
  <si>
    <t>Př. z DPH</t>
  </si>
  <si>
    <t xml:space="preserve">Př. z odvodů za odnětí půdy ze zem.půd.fondu </t>
  </si>
  <si>
    <t>CELKEM DAŃOVÉ PŘÍJMY</t>
  </si>
  <si>
    <t>Př. z poplatků za odněntí pozemku dle lesního zák.</t>
  </si>
  <si>
    <t>CELKEM DAŃOVÉ PŘÍJMY a poplatky</t>
  </si>
  <si>
    <t>Návrh rozpočtu 2025</t>
  </si>
  <si>
    <t>Poplatek psi</t>
  </si>
  <si>
    <t>Poplatek z pobytu</t>
  </si>
  <si>
    <t>Poplatek popelnice</t>
  </si>
  <si>
    <t>Dobývání nerostů</t>
  </si>
  <si>
    <t>Správní poplatky</t>
  </si>
  <si>
    <t>Příjem z hazard. Her s výj. dílčí daně z tech. Her.</t>
  </si>
  <si>
    <t>Příjem z hazard. Her s výj. tech. Her.NPI</t>
  </si>
  <si>
    <t>Příjem daně z tech. Her. Nepr. Prostř.internetu</t>
  </si>
  <si>
    <t>Příjem z daně nemovitých věcí</t>
  </si>
  <si>
    <t>Volby Parlament</t>
  </si>
  <si>
    <t>Dotace od kraje na obchůdek</t>
  </si>
  <si>
    <t>Dotace od kraje  na provoz</t>
  </si>
  <si>
    <t>CELKEM za ODPA 0000</t>
  </si>
  <si>
    <t>ODPA</t>
  </si>
  <si>
    <t>0000</t>
  </si>
  <si>
    <t>Poplatek za obecní kanalizaci</t>
  </si>
  <si>
    <t>Poplatek za hlášení rozhlasem</t>
  </si>
  <si>
    <t xml:space="preserve">Bytové hospodářství </t>
  </si>
  <si>
    <t>Pohřebnictví</t>
  </si>
  <si>
    <t>Komunální služby</t>
  </si>
  <si>
    <t>Tříděný odpad</t>
  </si>
  <si>
    <t>Komunální odpad</t>
  </si>
  <si>
    <t>Eko-kom</t>
  </si>
  <si>
    <t>Veřejná zeleň</t>
  </si>
  <si>
    <t>Místní správa (kniha)</t>
  </si>
  <si>
    <t>Obecné příjmy z úroků</t>
  </si>
  <si>
    <t>Přijaté neinv. Přísp. A náhrady (DPH)</t>
  </si>
  <si>
    <t>CELKEM za ODPA</t>
  </si>
  <si>
    <t>CELKEM PŘÍJMY</t>
  </si>
  <si>
    <t>ROZPOČTOVÉ PŘÍJMY</t>
  </si>
  <si>
    <t>ROZPOČTOVÉ VÝDAJE</t>
  </si>
  <si>
    <t>Transfery - myslivci</t>
  </si>
  <si>
    <t>Silnice</t>
  </si>
  <si>
    <t>Chodníky</t>
  </si>
  <si>
    <t>(investice chodníky 2662tis.Kč)</t>
  </si>
  <si>
    <t>Dopravní obslužnost</t>
  </si>
  <si>
    <t>Pitná voda</t>
  </si>
  <si>
    <t>Odvádění odpadních vod</t>
  </si>
  <si>
    <t>První stupeň ZŠ</t>
  </si>
  <si>
    <t>(z toho 2x180.000Kč příděl+168.000Kč na nepedagog. Prac)</t>
  </si>
  <si>
    <t>Kronika</t>
  </si>
  <si>
    <t>Pořiz. Zach. A obnova hodnot MK /kaplička Újezdsko/</t>
  </si>
  <si>
    <t>Dotace církvím (Římkokatolická farnost Zlámnka)</t>
  </si>
  <si>
    <t>Rozhlas a televize</t>
  </si>
  <si>
    <t>Ost záležitosti kultury</t>
  </si>
  <si>
    <t xml:space="preserve">Sportovní zařízení ve vl. Obce </t>
  </si>
  <si>
    <t>včetně dodělání investice zábradlí 60000</t>
  </si>
  <si>
    <t>Ostatní sportovní činnost (celé dotace SOKOL)</t>
  </si>
  <si>
    <t>Bytové hospodářství</t>
  </si>
  <si>
    <t>(oprava bytu Ú 52 - 500.000Kč)</t>
  </si>
  <si>
    <t>Veřejné osvětlení</t>
  </si>
  <si>
    <t>Nebezpečný odpad</t>
  </si>
  <si>
    <t>(investice projektová dokumentace sběrný dvůr)</t>
  </si>
  <si>
    <t>Péče o vzhled obcí a veřejnou zeleň</t>
  </si>
  <si>
    <t>(pracovník nově na půl úvazek)</t>
  </si>
  <si>
    <t>(DS Buchlovice)</t>
  </si>
  <si>
    <t>Domovy pro seniory</t>
  </si>
  <si>
    <t>Ostatní asist. A peč. Služba a podpora sam. Byd.</t>
  </si>
  <si>
    <t>(Charita)</t>
  </si>
  <si>
    <t>Domovy pro osoby se zdr. Postiž. DZR</t>
  </si>
  <si>
    <t>(Cetechovice)</t>
  </si>
  <si>
    <t>Krizová opatření (pol 5903)</t>
  </si>
  <si>
    <t>(rezerva)</t>
  </si>
  <si>
    <t>Požární ochrana</t>
  </si>
  <si>
    <t>(bez možných dotací, jen část za výdeje obce)</t>
  </si>
  <si>
    <t>Zastupitelstva obcí</t>
  </si>
  <si>
    <t>Volby</t>
  </si>
  <si>
    <t>Činnost místní samosprávy</t>
  </si>
  <si>
    <t>(včetně projektu OU 200.000,-Kč)</t>
  </si>
  <si>
    <t>Výdaje z fin. Operací</t>
  </si>
  <si>
    <t>ost. fin. Operace (DPH)</t>
  </si>
  <si>
    <t>Finanční vypořádání  (volby)</t>
  </si>
  <si>
    <t>Nespecifikované rezervy</t>
  </si>
  <si>
    <t>Rozdíl mezi příjmy  a výdaji</t>
  </si>
  <si>
    <t>CELKEM VÝDAJE</t>
  </si>
  <si>
    <t xml:space="preserve">(investice chodníky </t>
  </si>
  <si>
    <t>Kostelany-Bunč, stezka hřiště-hřbitov</t>
  </si>
  <si>
    <t>Komunikace ke 3 RD</t>
  </si>
  <si>
    <t>(rekonstrukce bytu Ú 52 - 500.000Kč)</t>
  </si>
  <si>
    <t>(bez možných dotací, jen část za výdeje obce z toho k dot a MAJ cca 90tis.)</t>
  </si>
  <si>
    <t>str.1/2</t>
  </si>
  <si>
    <t>str.2/2</t>
  </si>
  <si>
    <t>Denní stacionáře a centra denních služeb</t>
  </si>
  <si>
    <t>104933,-Kč zaplatíme VAKu za Podílky</t>
  </si>
  <si>
    <t>rezerva 680.000 +20.000 5166</t>
  </si>
  <si>
    <t>260.000 rezerva+18tis 5166</t>
  </si>
  <si>
    <t>vodovody</t>
  </si>
  <si>
    <t>kanalizace</t>
  </si>
  <si>
    <t>Nový plán obnovy vodovodů a kanalizace</t>
  </si>
  <si>
    <t>tzn. navyšovat ročně o:</t>
  </si>
  <si>
    <t>Komunální služby_z výrobků, služeb,prací,výkonů,práv</t>
  </si>
  <si>
    <t>Komunální služby_známky pes</t>
  </si>
  <si>
    <t>Komunální služby_věcné břemeno</t>
  </si>
  <si>
    <t>Komunální služby_prodej pozemku</t>
  </si>
  <si>
    <t>(z toho 2x180.000Kč základní příděl ZŠ a MŠ=360.000Kč)</t>
  </si>
  <si>
    <t>Naděje Otrokovice 12.000,-Kč+SSKM 4460,-Kč</t>
  </si>
  <si>
    <t xml:space="preserve">včetně dodělání investice zábradlí 70000, vytvoření rezervy na odpadní vody </t>
  </si>
  <si>
    <t>(investice projektová dokumentace sběrný dvůr 80tis.)</t>
  </si>
  <si>
    <t>(DS Buchlovice 5000Kč+SSKM 8620Kč+Prasklice 8000Kč)</t>
  </si>
  <si>
    <t>Komunální služby_pronájmy sálů</t>
  </si>
  <si>
    <t>Komunální služby_pronájemy pozemků nebo pacht</t>
  </si>
  <si>
    <t>např. VAK - odpadní vody mimo Podílky, energie, nové mzdové tab. apod.</t>
  </si>
  <si>
    <t>Výstavba chodníků Kostelany-Bunč, stezka hřiště-hřbitov</t>
  </si>
  <si>
    <t>Dokončení investice opěrná zídka hřiště - zábradlí</t>
  </si>
  <si>
    <t>Rekonstrukce bytu Ú 52</t>
  </si>
  <si>
    <t>Modernizace VO</t>
  </si>
  <si>
    <t>Projektová dokumentace ke stavbě sběrného dvora</t>
  </si>
  <si>
    <t>Komunikace_ 3 RD, oprava mostku a komunikace Újezdsko</t>
  </si>
  <si>
    <t>Vyčleněno na případný nákup pozemků</t>
  </si>
  <si>
    <t>CELKEM plánované INVESTICE</t>
  </si>
  <si>
    <t>Myslivci</t>
  </si>
  <si>
    <t>SOKOL Kostelany</t>
  </si>
  <si>
    <t>DPS Buchlovice</t>
  </si>
  <si>
    <t>DPS SSKM</t>
  </si>
  <si>
    <t>DPS Prasklice</t>
  </si>
  <si>
    <t>DPS CELKEM</t>
  </si>
  <si>
    <t>Asisteční služba Charita</t>
  </si>
  <si>
    <t>Stacionář Naděje Otrokovice</t>
  </si>
  <si>
    <t>Stacionář SSKM</t>
  </si>
  <si>
    <t>DZR Cetechovice</t>
  </si>
  <si>
    <t>Stacionáře celkem</t>
  </si>
  <si>
    <t>dotace spolky</t>
  </si>
  <si>
    <t>CELKEM dotace a dary</t>
  </si>
  <si>
    <t>Investice 2025</t>
  </si>
  <si>
    <t>Dotace a dary 2025</t>
  </si>
  <si>
    <t>Římsko-katolická farnost Zlámanka</t>
  </si>
  <si>
    <t>V Kostelanech 10.12.2024</t>
  </si>
  <si>
    <t>Shválený rozpočet na  rok 2025</t>
  </si>
  <si>
    <t>Vyvěšeno 11.12.2024</t>
  </si>
  <si>
    <t>Sejmuto 31.12.2025</t>
  </si>
  <si>
    <t>Dotace a dary 2026</t>
  </si>
  <si>
    <t>Investice 2026</t>
  </si>
  <si>
    <t>zatím ne</t>
  </si>
  <si>
    <t>Projektová dokumentace a stavba  sběrného dvora</t>
  </si>
  <si>
    <t>mělo by být dokončeno 12/25</t>
  </si>
  <si>
    <t>Kamerový systém hřiště (2025</t>
  </si>
  <si>
    <t>Rekonstrukce bytu Ú 52 nutné pokračovat v izolaci</t>
  </si>
  <si>
    <t>SDH čtyřkolka</t>
  </si>
  <si>
    <t xml:space="preserve">Výstavba chodníků Kostelany-Bunč, </t>
  </si>
  <si>
    <t xml:space="preserve"> DZR SSKM</t>
  </si>
  <si>
    <t>Nákup pozemků HALA z prostředků obce 2.372.520,-; 3mil úvěr</t>
  </si>
  <si>
    <t>DZR</t>
  </si>
  <si>
    <t>Asist. Služba</t>
  </si>
  <si>
    <t>farnost</t>
  </si>
  <si>
    <t>CELKEM</t>
  </si>
  <si>
    <t>Přehled ke schválenému rozpočtu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</si>
</sst>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_K_č_-;\-* #,##0.00\ _K_č_-;_-* &quot;-&quot;??\ _K_č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4" fontId="0" fillId="0" borderId="0" xfId="0" applyNumberFormat="1"/>
    <xf numFmtId="44" fontId="1" fillId="0" borderId="0" xfId="0" applyNumberFormat="1" applyFont="1"/>
    <xf numFmtId="0" fontId="1" fillId="0" borderId="0" xfId="0" applyFont="1"/>
    <xf numFmtId="49" fontId="0" fillId="0" borderId="0" xfId="0" applyNumberForma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2" borderId="0" xfId="0" applyFill="1"/>
    <xf numFmtId="44" fontId="0" fillId="2" borderId="0" xfId="0" applyNumberFormat="1" applyFill="1"/>
    <xf numFmtId="0" fontId="0" fillId="0" borderId="1" xfId="0" applyBorder="1"/>
    <xf numFmtId="0" fontId="1" fillId="0" borderId="1" xfId="0" applyFont="1" applyBorder="1" applyAlignment="1">
      <alignment horizontal="center"/>
    </xf>
    <xf numFmtId="49" fontId="0" fillId="0" borderId="1" xfId="0" applyNumberFormat="1" applyBorder="1"/>
    <xf numFmtId="44" fontId="0" fillId="0" borderId="1" xfId="0" applyNumberFormat="1" applyBorder="1"/>
    <xf numFmtId="44" fontId="1" fillId="0" borderId="1" xfId="0" applyNumberFormat="1" applyFont="1" applyBorder="1"/>
    <xf numFmtId="0" fontId="1" fillId="0" borderId="1" xfId="0" applyFont="1" applyBorder="1"/>
    <xf numFmtId="0" fontId="1" fillId="2" borderId="1" xfId="0" applyFont="1" applyFill="1" applyBorder="1"/>
    <xf numFmtId="0" fontId="0" fillId="2" borderId="1" xfId="0" applyFill="1" applyBorder="1"/>
    <xf numFmtId="44" fontId="0" fillId="2" borderId="1" xfId="0" applyNumberFormat="1" applyFill="1" applyBorder="1"/>
    <xf numFmtId="44" fontId="3" fillId="0" borderId="1" xfId="0" applyNumberFormat="1" applyFont="1" applyBorder="1"/>
    <xf numFmtId="0" fontId="4" fillId="0" borderId="0" xfId="0" applyFont="1"/>
    <xf numFmtId="0" fontId="0" fillId="0" borderId="2" xfId="0" applyBorder="1"/>
    <xf numFmtId="44" fontId="5" fillId="0" borderId="1" xfId="0" applyNumberFormat="1" applyFont="1" applyBorder="1"/>
    <xf numFmtId="44" fontId="5" fillId="0" borderId="0" xfId="0" applyNumberFormat="1" applyFont="1"/>
    <xf numFmtId="164" fontId="0" fillId="0" borderId="4" xfId="0" applyNumberFormat="1" applyBorder="1"/>
    <xf numFmtId="164" fontId="0" fillId="0" borderId="0" xfId="0" applyNumberFormat="1"/>
    <xf numFmtId="164" fontId="0" fillId="0" borderId="5" xfId="0" applyNumberFormat="1" applyBorder="1"/>
    <xf numFmtId="164" fontId="1" fillId="0" borderId="1" xfId="0" applyNumberFormat="1" applyFont="1" applyBorder="1"/>
    <xf numFmtId="44" fontId="0" fillId="0" borderId="2" xfId="0" applyNumberFormat="1" applyBorder="1"/>
    <xf numFmtId="0" fontId="0" fillId="0" borderId="8" xfId="0" applyBorder="1"/>
    <xf numFmtId="164" fontId="1" fillId="0" borderId="7" xfId="0" applyNumberFormat="1" applyFont="1" applyBorder="1"/>
    <xf numFmtId="164" fontId="0" fillId="0" borderId="8" xfId="0" applyNumberFormat="1" applyBorder="1"/>
    <xf numFmtId="164" fontId="0" fillId="0" borderId="6" xfId="0" applyNumberFormat="1" applyBorder="1"/>
    <xf numFmtId="0" fontId="1" fillId="0" borderId="7" xfId="0" applyFont="1" applyBorder="1"/>
    <xf numFmtId="164" fontId="1" fillId="0" borderId="6" xfId="0" applyNumberFormat="1" applyFont="1" applyBorder="1"/>
    <xf numFmtId="164" fontId="1" fillId="0" borderId="0" xfId="0" applyNumberFormat="1" applyFont="1"/>
    <xf numFmtId="44" fontId="5" fillId="0" borderId="2" xfId="0" applyNumberFormat="1" applyFont="1" applyBorder="1"/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18EB5-1548-43D9-822B-CBFC5A2985D3}">
  <sheetPr>
    <pageSetUpPr fitToPage="1"/>
  </sheetPr>
  <dimension ref="A2:F37"/>
  <sheetViews>
    <sheetView tabSelected="1" workbookViewId="0">
      <selection sqref="A1:XFD92"/>
    </sheetView>
  </sheetViews>
  <sheetFormatPr defaultRowHeight="15" x14ac:dyDescent="0.25"/>
  <cols>
    <col min="1" max="1" width="46.85546875" customWidth="1"/>
    <col min="2" max="2" width="10.140625" customWidth="1"/>
    <col min="4" max="5" width="19.140625" customWidth="1"/>
    <col min="6" max="6" width="15.42578125" bestFit="1" customWidth="1"/>
  </cols>
  <sheetData>
    <row r="2" spans="1:5" x14ac:dyDescent="0.25">
      <c r="A2" t="s">
        <v>157</v>
      </c>
    </row>
    <row r="3" spans="1:5" x14ac:dyDescent="0.25">
      <c r="A3" s="26" t="s">
        <v>143</v>
      </c>
      <c r="B3" s="30"/>
      <c r="C3" s="31"/>
      <c r="D3" s="31"/>
      <c r="E3" s="24"/>
    </row>
    <row r="4" spans="1:5" x14ac:dyDescent="0.25">
      <c r="A4" s="23" t="s">
        <v>150</v>
      </c>
      <c r="B4" s="24"/>
      <c r="C4" s="25"/>
      <c r="D4" s="25">
        <v>2000000</v>
      </c>
      <c r="E4" s="24"/>
    </row>
    <row r="5" spans="1:5" x14ac:dyDescent="0.25">
      <c r="A5" s="23" t="s">
        <v>115</v>
      </c>
      <c r="B5" s="24"/>
      <c r="C5" s="25"/>
      <c r="D5" s="25">
        <v>0</v>
      </c>
      <c r="E5" s="24" t="s">
        <v>144</v>
      </c>
    </row>
    <row r="6" spans="1:5" x14ac:dyDescent="0.25">
      <c r="A6" s="23" t="s">
        <v>148</v>
      </c>
      <c r="B6" s="24"/>
      <c r="C6" s="25"/>
      <c r="D6" s="25">
        <v>40000</v>
      </c>
      <c r="E6" s="24"/>
    </row>
    <row r="7" spans="1:5" x14ac:dyDescent="0.25">
      <c r="A7" s="23" t="s">
        <v>117</v>
      </c>
      <c r="B7" s="24"/>
      <c r="C7" s="25"/>
      <c r="D7" s="25">
        <v>150000</v>
      </c>
      <c r="E7" s="24"/>
    </row>
    <row r="8" spans="1:5" x14ac:dyDescent="0.25">
      <c r="A8" s="23" t="s">
        <v>145</v>
      </c>
      <c r="B8" s="24"/>
      <c r="C8" s="25"/>
      <c r="D8" s="25">
        <v>300000</v>
      </c>
      <c r="E8" s="24"/>
    </row>
    <row r="9" spans="1:5" x14ac:dyDescent="0.25">
      <c r="A9" s="23" t="s">
        <v>119</v>
      </c>
      <c r="B9" s="24"/>
      <c r="C9" s="25"/>
      <c r="D9" s="25">
        <v>0</v>
      </c>
      <c r="E9" s="24" t="s">
        <v>146</v>
      </c>
    </row>
    <row r="10" spans="1:5" x14ac:dyDescent="0.25">
      <c r="A10" s="23" t="s">
        <v>120</v>
      </c>
      <c r="B10" s="24"/>
      <c r="C10" s="25"/>
      <c r="D10" s="25">
        <v>150000</v>
      </c>
      <c r="E10" s="24"/>
    </row>
    <row r="11" spans="1:5" x14ac:dyDescent="0.25">
      <c r="A11" s="23" t="s">
        <v>152</v>
      </c>
      <c r="B11" s="24"/>
      <c r="C11" s="25"/>
      <c r="D11" s="25">
        <v>5372520</v>
      </c>
      <c r="E11" s="24"/>
    </row>
    <row r="12" spans="1:5" x14ac:dyDescent="0.25">
      <c r="A12" s="23" t="s">
        <v>147</v>
      </c>
      <c r="B12" s="24"/>
      <c r="C12" s="25"/>
      <c r="D12" s="25">
        <v>30000</v>
      </c>
      <c r="E12" s="24"/>
    </row>
    <row r="13" spans="1:5" x14ac:dyDescent="0.25">
      <c r="A13" s="23" t="s">
        <v>149</v>
      </c>
      <c r="B13" s="24"/>
      <c r="C13" s="25"/>
      <c r="D13" s="25">
        <v>229035</v>
      </c>
      <c r="E13" s="24"/>
    </row>
    <row r="14" spans="1:5" x14ac:dyDescent="0.25">
      <c r="A14" s="29" t="s">
        <v>121</v>
      </c>
      <c r="B14" s="30"/>
      <c r="C14" s="31"/>
      <c r="D14" s="33">
        <f>SUM(D4:D13)</f>
        <v>8271555</v>
      </c>
      <c r="E14" s="34"/>
    </row>
    <row r="15" spans="1:5" x14ac:dyDescent="0.25">
      <c r="D15" s="1"/>
      <c r="E15" s="1"/>
    </row>
    <row r="16" spans="1:5" x14ac:dyDescent="0.25">
      <c r="A16" s="29" t="s">
        <v>142</v>
      </c>
      <c r="B16" s="28"/>
      <c r="C16" s="28"/>
      <c r="D16" s="12"/>
      <c r="E16" s="1"/>
    </row>
    <row r="17" spans="1:6" x14ac:dyDescent="0.25">
      <c r="A17" s="23" t="s">
        <v>122</v>
      </c>
      <c r="B17">
        <v>1039</v>
      </c>
      <c r="C17">
        <v>5222</v>
      </c>
      <c r="D17" s="27">
        <v>30000</v>
      </c>
      <c r="E17" s="1"/>
      <c r="F17" t="s">
        <v>133</v>
      </c>
    </row>
    <row r="18" spans="1:6" x14ac:dyDescent="0.25">
      <c r="A18" s="23" t="s">
        <v>123</v>
      </c>
      <c r="B18">
        <v>3419</v>
      </c>
      <c r="C18">
        <v>5222</v>
      </c>
      <c r="D18" s="27">
        <v>30000</v>
      </c>
      <c r="E18" s="1"/>
      <c r="F18" s="1">
        <f>SUM(D17:D18)</f>
        <v>60000</v>
      </c>
    </row>
    <row r="19" spans="1:6" x14ac:dyDescent="0.25">
      <c r="A19" s="23" t="s">
        <v>124</v>
      </c>
      <c r="B19">
        <v>4350</v>
      </c>
      <c r="C19">
        <v>5339</v>
      </c>
      <c r="D19" s="27">
        <v>12300</v>
      </c>
      <c r="E19" s="1"/>
    </row>
    <row r="20" spans="1:6" x14ac:dyDescent="0.25">
      <c r="A20" s="23" t="s">
        <v>125</v>
      </c>
      <c r="B20">
        <v>4350</v>
      </c>
      <c r="C20">
        <v>5339</v>
      </c>
      <c r="D20" s="35">
        <v>21418</v>
      </c>
      <c r="E20" s="1"/>
    </row>
    <row r="21" spans="1:6" x14ac:dyDescent="0.25">
      <c r="A21" s="23" t="s">
        <v>151</v>
      </c>
      <c r="B21">
        <v>4357</v>
      </c>
      <c r="C21">
        <v>5339</v>
      </c>
      <c r="D21" s="35">
        <v>6673</v>
      </c>
      <c r="E21" s="1"/>
      <c r="F21" t="s">
        <v>127</v>
      </c>
    </row>
    <row r="22" spans="1:6" x14ac:dyDescent="0.25">
      <c r="A22" s="23" t="s">
        <v>126</v>
      </c>
      <c r="B22">
        <v>4350</v>
      </c>
      <c r="C22">
        <v>5222</v>
      </c>
      <c r="D22" s="27">
        <v>15000</v>
      </c>
      <c r="E22" s="1"/>
      <c r="F22" s="1">
        <f>D19+D20+D22</f>
        <v>48718</v>
      </c>
    </row>
    <row r="23" spans="1:6" x14ac:dyDescent="0.25">
      <c r="A23" s="23" t="s">
        <v>128</v>
      </c>
      <c r="B23">
        <v>4351</v>
      </c>
      <c r="C23">
        <v>5223</v>
      </c>
      <c r="D23" s="27">
        <v>32500</v>
      </c>
      <c r="E23" s="1"/>
    </row>
    <row r="24" spans="1:6" x14ac:dyDescent="0.25">
      <c r="A24" s="23" t="s">
        <v>129</v>
      </c>
      <c r="B24">
        <v>4356</v>
      </c>
      <c r="C24">
        <v>5222</v>
      </c>
      <c r="D24" s="27">
        <v>0</v>
      </c>
      <c r="E24" s="1"/>
      <c r="F24" t="s">
        <v>132</v>
      </c>
    </row>
    <row r="25" spans="1:6" x14ac:dyDescent="0.25">
      <c r="A25" s="23" t="s">
        <v>130</v>
      </c>
      <c r="B25">
        <v>4356</v>
      </c>
      <c r="C25">
        <v>5339</v>
      </c>
      <c r="D25" s="35">
        <v>8100</v>
      </c>
      <c r="E25" s="1"/>
      <c r="F25" s="1">
        <f>SUM(D24:D25)</f>
        <v>8100</v>
      </c>
    </row>
    <row r="26" spans="1:6" x14ac:dyDescent="0.25">
      <c r="A26" s="23" t="s">
        <v>131</v>
      </c>
      <c r="B26">
        <v>4357</v>
      </c>
      <c r="C26">
        <v>5223</v>
      </c>
      <c r="D26" s="27">
        <v>15695</v>
      </c>
      <c r="E26" s="1"/>
    </row>
    <row r="27" spans="1:6" x14ac:dyDescent="0.25">
      <c r="A27" s="23" t="s">
        <v>137</v>
      </c>
      <c r="B27">
        <v>3330</v>
      </c>
      <c r="C27">
        <v>5223</v>
      </c>
      <c r="D27" s="27">
        <v>10000</v>
      </c>
      <c r="E27" s="1"/>
      <c r="F27" t="s">
        <v>153</v>
      </c>
    </row>
    <row r="28" spans="1:6" x14ac:dyDescent="0.25">
      <c r="A28" s="32" t="s">
        <v>134</v>
      </c>
      <c r="B28" s="28"/>
      <c r="C28" s="28"/>
      <c r="D28" s="13">
        <f>SUM(D17:D27)</f>
        <v>181686</v>
      </c>
      <c r="E28" s="2"/>
      <c r="F28" s="1">
        <f>D21+D26</f>
        <v>22368</v>
      </c>
    </row>
    <row r="29" spans="1:6" x14ac:dyDescent="0.25">
      <c r="D29" s="1"/>
      <c r="E29" s="1"/>
    </row>
    <row r="30" spans="1:6" x14ac:dyDescent="0.25">
      <c r="D30" s="1"/>
      <c r="E30" s="1"/>
      <c r="F30" t="s">
        <v>154</v>
      </c>
    </row>
    <row r="31" spans="1:6" x14ac:dyDescent="0.25">
      <c r="D31" s="1"/>
      <c r="E31" s="1"/>
      <c r="F31">
        <f>D23</f>
        <v>32500</v>
      </c>
    </row>
    <row r="32" spans="1:6" x14ac:dyDescent="0.25">
      <c r="D32" s="1"/>
      <c r="E32" s="1"/>
    </row>
    <row r="33" spans="4:6" x14ac:dyDescent="0.25">
      <c r="D33" s="1"/>
      <c r="E33" s="1"/>
      <c r="F33" t="s">
        <v>155</v>
      </c>
    </row>
    <row r="34" spans="4:6" x14ac:dyDescent="0.25">
      <c r="D34" s="1"/>
      <c r="E34" s="1"/>
      <c r="F34" s="1">
        <f>D27</f>
        <v>10000</v>
      </c>
    </row>
    <row r="35" spans="4:6" x14ac:dyDescent="0.25">
      <c r="D35" s="24"/>
      <c r="E35" s="24"/>
    </row>
    <row r="36" spans="4:6" x14ac:dyDescent="0.25">
      <c r="F36" t="s">
        <v>156</v>
      </c>
    </row>
    <row r="37" spans="4:6" x14ac:dyDescent="0.25">
      <c r="F37" s="1">
        <f>F18+F22+F25+F28+F31+F34</f>
        <v>181686</v>
      </c>
    </row>
  </sheetData>
  <pageMargins left="0.7" right="0.7" top="0.78740157499999996" bottom="0.78740157499999996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89DF9-15EF-488B-BE86-6FFE8FB4C264}">
  <sheetPr>
    <pageSetUpPr fitToPage="1"/>
  </sheetPr>
  <dimension ref="A1:I123"/>
  <sheetViews>
    <sheetView topLeftCell="A49" workbookViewId="0">
      <selection sqref="A1:D1"/>
    </sheetView>
  </sheetViews>
  <sheetFormatPr defaultRowHeight="15" x14ac:dyDescent="0.25"/>
  <cols>
    <col min="1" max="1" width="46.85546875" customWidth="1"/>
    <col min="2" max="2" width="10.140625" customWidth="1"/>
    <col min="4" max="4" width="19.140625" customWidth="1"/>
    <col min="5" max="5" width="15.42578125" bestFit="1" customWidth="1"/>
  </cols>
  <sheetData>
    <row r="1" spans="1:5" x14ac:dyDescent="0.25">
      <c r="A1" s="36" t="s">
        <v>139</v>
      </c>
      <c r="B1" s="37"/>
      <c r="C1" s="37"/>
      <c r="D1" s="37"/>
    </row>
    <row r="2" spans="1:5" x14ac:dyDescent="0.25">
      <c r="A2" s="9" t="s">
        <v>1</v>
      </c>
      <c r="B2" s="9" t="s">
        <v>25</v>
      </c>
      <c r="C2" s="9" t="s">
        <v>2</v>
      </c>
      <c r="D2" s="9" t="s">
        <v>11</v>
      </c>
    </row>
    <row r="3" spans="1:5" x14ac:dyDescent="0.25">
      <c r="A3" s="10" t="s">
        <v>41</v>
      </c>
      <c r="B3" s="9"/>
      <c r="C3" s="9"/>
      <c r="D3" s="9"/>
    </row>
    <row r="4" spans="1:5" x14ac:dyDescent="0.25">
      <c r="A4" s="9" t="s">
        <v>0</v>
      </c>
      <c r="B4" s="11" t="s">
        <v>26</v>
      </c>
      <c r="C4" s="9">
        <v>1111</v>
      </c>
      <c r="D4" s="12">
        <v>2408000</v>
      </c>
    </row>
    <row r="5" spans="1:5" x14ac:dyDescent="0.25">
      <c r="A5" s="9" t="s">
        <v>3</v>
      </c>
      <c r="B5" s="11" t="s">
        <v>26</v>
      </c>
      <c r="C5" s="9">
        <v>1112</v>
      </c>
      <c r="D5" s="12">
        <v>199000</v>
      </c>
    </row>
    <row r="6" spans="1:5" x14ac:dyDescent="0.25">
      <c r="A6" s="9" t="s">
        <v>4</v>
      </c>
      <c r="B6" s="11" t="s">
        <v>26</v>
      </c>
      <c r="C6" s="9">
        <v>1113</v>
      </c>
      <c r="D6" s="12">
        <v>420000</v>
      </c>
      <c r="E6" s="22">
        <f>SUM(D4:D6)</f>
        <v>3027000</v>
      </c>
    </row>
    <row r="7" spans="1:5" x14ac:dyDescent="0.25">
      <c r="A7" s="9" t="s">
        <v>5</v>
      </c>
      <c r="B7" s="11" t="s">
        <v>26</v>
      </c>
      <c r="C7" s="9">
        <v>1121</v>
      </c>
      <c r="D7" s="12">
        <v>3005000</v>
      </c>
    </row>
    <row r="8" spans="1:5" x14ac:dyDescent="0.25">
      <c r="A8" s="9" t="s">
        <v>6</v>
      </c>
      <c r="B8" s="11" t="s">
        <v>26</v>
      </c>
      <c r="C8" s="9">
        <v>1211</v>
      </c>
      <c r="D8" s="12">
        <v>6039100</v>
      </c>
    </row>
    <row r="9" spans="1:5" x14ac:dyDescent="0.25">
      <c r="A9" s="9" t="s">
        <v>8</v>
      </c>
      <c r="B9" s="11" t="s">
        <v>26</v>
      </c>
      <c r="C9" s="9"/>
      <c r="D9" s="13">
        <f>SUM(D4:D8)</f>
        <v>12071100</v>
      </c>
    </row>
    <row r="10" spans="1:5" x14ac:dyDescent="0.25">
      <c r="A10" s="9" t="s">
        <v>7</v>
      </c>
      <c r="B10" s="11" t="s">
        <v>26</v>
      </c>
      <c r="C10" s="9">
        <v>1334</v>
      </c>
      <c r="D10" s="12">
        <v>5000</v>
      </c>
    </row>
    <row r="11" spans="1:5" x14ac:dyDescent="0.25">
      <c r="A11" s="9" t="s">
        <v>9</v>
      </c>
      <c r="B11" s="11" t="s">
        <v>26</v>
      </c>
      <c r="C11" s="9">
        <v>1335</v>
      </c>
      <c r="D11" s="12">
        <v>15000</v>
      </c>
    </row>
    <row r="12" spans="1:5" x14ac:dyDescent="0.25">
      <c r="A12" s="9" t="s">
        <v>10</v>
      </c>
      <c r="B12" s="11" t="s">
        <v>26</v>
      </c>
      <c r="C12" s="9"/>
      <c r="D12" s="13">
        <f>SUM(D9:D11)</f>
        <v>12091100</v>
      </c>
    </row>
    <row r="13" spans="1:5" x14ac:dyDescent="0.25">
      <c r="A13" s="9" t="s">
        <v>12</v>
      </c>
      <c r="B13" s="11" t="s">
        <v>26</v>
      </c>
      <c r="C13" s="9">
        <v>1341</v>
      </c>
      <c r="D13" s="12">
        <v>12350</v>
      </c>
    </row>
    <row r="14" spans="1:5" x14ac:dyDescent="0.25">
      <c r="A14" s="9" t="s">
        <v>13</v>
      </c>
      <c r="B14" s="11" t="s">
        <v>26</v>
      </c>
      <c r="C14" s="9">
        <v>1342</v>
      </c>
      <c r="D14" s="12">
        <v>59000</v>
      </c>
    </row>
    <row r="15" spans="1:5" x14ac:dyDescent="0.25">
      <c r="A15" s="9" t="s">
        <v>14</v>
      </c>
      <c r="B15" s="11" t="s">
        <v>26</v>
      </c>
      <c r="C15" s="9">
        <v>1345</v>
      </c>
      <c r="D15" s="12">
        <v>437650</v>
      </c>
    </row>
    <row r="16" spans="1:5" x14ac:dyDescent="0.25">
      <c r="A16" s="9" t="s">
        <v>15</v>
      </c>
      <c r="B16" s="11" t="s">
        <v>26</v>
      </c>
      <c r="C16" s="9">
        <v>1356</v>
      </c>
      <c r="D16" s="12">
        <v>520000</v>
      </c>
    </row>
    <row r="17" spans="1:5" x14ac:dyDescent="0.25">
      <c r="A17" s="9" t="s">
        <v>16</v>
      </c>
      <c r="B17" s="11" t="s">
        <v>26</v>
      </c>
      <c r="C17" s="9">
        <v>1361</v>
      </c>
      <c r="D17" s="12">
        <v>4300</v>
      </c>
    </row>
    <row r="18" spans="1:5" x14ac:dyDescent="0.25">
      <c r="A18" s="9" t="s">
        <v>17</v>
      </c>
      <c r="B18" s="11" t="s">
        <v>26</v>
      </c>
      <c r="C18" s="9">
        <v>1381</v>
      </c>
      <c r="D18" s="12">
        <v>26500</v>
      </c>
    </row>
    <row r="19" spans="1:5" x14ac:dyDescent="0.25">
      <c r="A19" s="9" t="s">
        <v>18</v>
      </c>
      <c r="B19" s="11" t="s">
        <v>26</v>
      </c>
      <c r="C19" s="9">
        <v>1386</v>
      </c>
      <c r="D19" s="12">
        <v>53000</v>
      </c>
    </row>
    <row r="20" spans="1:5" x14ac:dyDescent="0.25">
      <c r="A20" s="9" t="s">
        <v>19</v>
      </c>
      <c r="B20" s="11" t="s">
        <v>26</v>
      </c>
      <c r="C20" s="9">
        <v>1387</v>
      </c>
      <c r="D20" s="12">
        <v>25000</v>
      </c>
    </row>
    <row r="21" spans="1:5" x14ac:dyDescent="0.25">
      <c r="A21" s="9" t="s">
        <v>20</v>
      </c>
      <c r="B21" s="11" t="s">
        <v>26</v>
      </c>
      <c r="C21" s="9">
        <v>1511</v>
      </c>
      <c r="D21" s="13">
        <v>800000</v>
      </c>
    </row>
    <row r="22" spans="1:5" x14ac:dyDescent="0.25">
      <c r="A22" s="9" t="s">
        <v>21</v>
      </c>
      <c r="B22" s="11" t="s">
        <v>26</v>
      </c>
      <c r="C22" s="9">
        <v>4111</v>
      </c>
      <c r="D22" s="12">
        <v>94500</v>
      </c>
    </row>
    <row r="23" spans="1:5" x14ac:dyDescent="0.25">
      <c r="A23" s="9" t="s">
        <v>23</v>
      </c>
      <c r="B23" s="11" t="s">
        <v>26</v>
      </c>
      <c r="C23" s="9">
        <v>4112</v>
      </c>
      <c r="D23" s="12">
        <v>150800</v>
      </c>
    </row>
    <row r="24" spans="1:5" x14ac:dyDescent="0.25">
      <c r="A24" s="9" t="s">
        <v>22</v>
      </c>
      <c r="B24" s="11" t="s">
        <v>26</v>
      </c>
      <c r="C24" s="9">
        <v>4122</v>
      </c>
      <c r="D24" s="12">
        <v>100000</v>
      </c>
    </row>
    <row r="25" spans="1:5" x14ac:dyDescent="0.25">
      <c r="A25" s="14" t="s">
        <v>24</v>
      </c>
      <c r="B25" s="11" t="s">
        <v>26</v>
      </c>
      <c r="C25" s="14"/>
      <c r="D25" s="13">
        <f>SUM(D12:D24)</f>
        <v>14374200</v>
      </c>
    </row>
    <row r="26" spans="1:5" x14ac:dyDescent="0.25">
      <c r="A26" s="9"/>
      <c r="B26" s="9"/>
      <c r="C26" s="9"/>
      <c r="D26" s="12"/>
    </row>
    <row r="27" spans="1:5" x14ac:dyDescent="0.25">
      <c r="A27" s="9" t="s">
        <v>27</v>
      </c>
      <c r="B27" s="9">
        <v>2321</v>
      </c>
      <c r="C27" s="9">
        <v>2111</v>
      </c>
      <c r="D27" s="12">
        <v>57500</v>
      </c>
    </row>
    <row r="28" spans="1:5" x14ac:dyDescent="0.25">
      <c r="A28" s="9" t="s">
        <v>28</v>
      </c>
      <c r="B28" s="9">
        <v>3341</v>
      </c>
      <c r="C28" s="9">
        <v>2111</v>
      </c>
      <c r="D28" s="12">
        <v>500</v>
      </c>
    </row>
    <row r="29" spans="1:5" x14ac:dyDescent="0.25">
      <c r="A29" s="9" t="s">
        <v>29</v>
      </c>
      <c r="B29" s="9">
        <v>3612</v>
      </c>
      <c r="C29" s="9">
        <v>2111</v>
      </c>
      <c r="D29" s="12">
        <v>206880</v>
      </c>
    </row>
    <row r="30" spans="1:5" x14ac:dyDescent="0.25">
      <c r="A30" s="9" t="s">
        <v>29</v>
      </c>
      <c r="B30" s="9">
        <v>3612</v>
      </c>
      <c r="C30" s="9">
        <v>2132</v>
      </c>
      <c r="D30" s="12">
        <v>597996</v>
      </c>
    </row>
    <row r="31" spans="1:5" x14ac:dyDescent="0.25">
      <c r="A31" s="9" t="s">
        <v>29</v>
      </c>
      <c r="B31" s="9">
        <v>3612</v>
      </c>
      <c r="C31" s="9">
        <v>2324</v>
      </c>
      <c r="D31" s="12">
        <v>5000</v>
      </c>
      <c r="E31" s="22">
        <f>SUM(D29:D31)</f>
        <v>809876</v>
      </c>
    </row>
    <row r="32" spans="1:5" x14ac:dyDescent="0.25">
      <c r="A32" s="9" t="s">
        <v>30</v>
      </c>
      <c r="B32" s="9">
        <v>3632</v>
      </c>
      <c r="C32" s="9">
        <v>2111</v>
      </c>
      <c r="D32" s="12">
        <v>19500</v>
      </c>
    </row>
    <row r="33" spans="1:5" x14ac:dyDescent="0.25">
      <c r="A33" s="9" t="s">
        <v>102</v>
      </c>
      <c r="B33" s="9">
        <v>3639</v>
      </c>
      <c r="C33" s="9">
        <v>2111</v>
      </c>
      <c r="D33" s="12">
        <v>10000</v>
      </c>
    </row>
    <row r="34" spans="1:5" x14ac:dyDescent="0.25">
      <c r="A34" s="9" t="s">
        <v>103</v>
      </c>
      <c r="B34" s="9">
        <v>3639</v>
      </c>
      <c r="C34" s="9">
        <v>2112</v>
      </c>
      <c r="D34" s="12">
        <v>200</v>
      </c>
    </row>
    <row r="35" spans="1:5" x14ac:dyDescent="0.25">
      <c r="A35" s="9" t="s">
        <v>104</v>
      </c>
      <c r="B35" s="9">
        <v>3639</v>
      </c>
      <c r="C35" s="9">
        <v>2119</v>
      </c>
      <c r="D35" s="12">
        <v>4480</v>
      </c>
    </row>
    <row r="36" spans="1:5" x14ac:dyDescent="0.25">
      <c r="A36" s="9" t="s">
        <v>112</v>
      </c>
      <c r="B36" s="9">
        <v>3639</v>
      </c>
      <c r="C36" s="9">
        <v>2131</v>
      </c>
      <c r="D36" s="12">
        <v>51221</v>
      </c>
    </row>
    <row r="37" spans="1:5" x14ac:dyDescent="0.25">
      <c r="A37" s="9" t="s">
        <v>111</v>
      </c>
      <c r="B37" s="9">
        <v>3639</v>
      </c>
      <c r="C37" s="9">
        <v>2132</v>
      </c>
      <c r="D37" s="12">
        <v>20000</v>
      </c>
      <c r="E37" s="22"/>
    </row>
    <row r="38" spans="1:5" x14ac:dyDescent="0.25">
      <c r="A38" s="9" t="s">
        <v>105</v>
      </c>
      <c r="B38" s="9">
        <v>3639</v>
      </c>
      <c r="C38" s="9">
        <v>3111</v>
      </c>
      <c r="D38" s="12">
        <v>3000</v>
      </c>
      <c r="E38" s="22">
        <f>SUM(D33:D38)</f>
        <v>88901</v>
      </c>
    </row>
    <row r="39" spans="1:5" ht="14.25" customHeight="1" x14ac:dyDescent="0.25">
      <c r="A39" s="9" t="s">
        <v>33</v>
      </c>
      <c r="B39" s="9">
        <v>3722</v>
      </c>
      <c r="C39" s="9">
        <v>2324</v>
      </c>
      <c r="D39" s="12">
        <v>1384</v>
      </c>
    </row>
    <row r="40" spans="1:5" ht="15.75" customHeight="1" x14ac:dyDescent="0.25">
      <c r="A40" s="9" t="s">
        <v>32</v>
      </c>
      <c r="B40" s="9">
        <v>3723</v>
      </c>
      <c r="C40" s="9">
        <v>2111</v>
      </c>
      <c r="D40" s="12">
        <v>3000</v>
      </c>
    </row>
    <row r="41" spans="1:5" ht="15.75" customHeight="1" x14ac:dyDescent="0.25">
      <c r="A41" s="9" t="s">
        <v>32</v>
      </c>
      <c r="B41" s="9">
        <v>3723</v>
      </c>
      <c r="C41" s="9">
        <v>2119</v>
      </c>
      <c r="D41" s="12">
        <v>40000</v>
      </c>
    </row>
    <row r="42" spans="1:5" ht="15.75" customHeight="1" x14ac:dyDescent="0.25">
      <c r="A42" s="9" t="s">
        <v>32</v>
      </c>
      <c r="B42" s="9">
        <v>3723</v>
      </c>
      <c r="C42" s="9">
        <v>2324</v>
      </c>
      <c r="D42" s="12">
        <v>7000</v>
      </c>
      <c r="E42" s="1">
        <f>SUM(D40:D42)</f>
        <v>50000</v>
      </c>
    </row>
    <row r="43" spans="1:5" x14ac:dyDescent="0.25">
      <c r="A43" s="9" t="s">
        <v>34</v>
      </c>
      <c r="B43" s="9">
        <v>3725</v>
      </c>
      <c r="C43" s="9">
        <v>2324</v>
      </c>
      <c r="D43" s="12">
        <v>100000</v>
      </c>
    </row>
    <row r="44" spans="1:5" x14ac:dyDescent="0.25">
      <c r="A44" s="9" t="s">
        <v>35</v>
      </c>
      <c r="B44" s="9">
        <v>3745</v>
      </c>
      <c r="C44" s="9">
        <v>2111</v>
      </c>
      <c r="D44" s="12">
        <v>5000</v>
      </c>
    </row>
    <row r="45" spans="1:5" x14ac:dyDescent="0.25">
      <c r="A45" s="9" t="s">
        <v>36</v>
      </c>
      <c r="B45" s="9">
        <v>6171</v>
      </c>
      <c r="C45" s="9">
        <v>2112</v>
      </c>
      <c r="D45" s="12">
        <v>9000</v>
      </c>
    </row>
    <row r="46" spans="1:5" x14ac:dyDescent="0.25">
      <c r="A46" s="9" t="s">
        <v>37</v>
      </c>
      <c r="B46" s="9">
        <v>6310</v>
      </c>
      <c r="C46" s="9">
        <v>2141</v>
      </c>
      <c r="D46" s="12">
        <v>1000</v>
      </c>
    </row>
    <row r="47" spans="1:5" x14ac:dyDescent="0.25">
      <c r="A47" s="9" t="s">
        <v>38</v>
      </c>
      <c r="B47" s="9">
        <v>6399</v>
      </c>
      <c r="C47" s="9">
        <v>2324</v>
      </c>
      <c r="D47" s="12">
        <v>10000</v>
      </c>
    </row>
    <row r="48" spans="1:5" x14ac:dyDescent="0.25">
      <c r="A48" s="9" t="s">
        <v>39</v>
      </c>
      <c r="B48" s="9"/>
      <c r="C48" s="9"/>
      <c r="D48" s="13">
        <f>SUM(D27:D47)</f>
        <v>1152661</v>
      </c>
    </row>
    <row r="49" spans="1:9" x14ac:dyDescent="0.25">
      <c r="A49" s="15" t="s">
        <v>40</v>
      </c>
      <c r="B49" s="16"/>
      <c r="C49" s="16"/>
      <c r="D49" s="17">
        <f>D25+D48</f>
        <v>15526861</v>
      </c>
    </row>
    <row r="50" spans="1:9" x14ac:dyDescent="0.25">
      <c r="A50" s="20" t="s">
        <v>92</v>
      </c>
    </row>
    <row r="51" spans="1:9" x14ac:dyDescent="0.25">
      <c r="A51" s="10" t="s">
        <v>42</v>
      </c>
      <c r="B51" s="9" t="s">
        <v>25</v>
      </c>
      <c r="C51" s="9" t="s">
        <v>2</v>
      </c>
      <c r="D51" s="9" t="s">
        <v>11</v>
      </c>
    </row>
    <row r="52" spans="1:9" x14ac:dyDescent="0.25">
      <c r="A52" s="9" t="s">
        <v>43</v>
      </c>
      <c r="B52" s="9">
        <v>1039</v>
      </c>
      <c r="C52" s="9"/>
      <c r="D52" s="12">
        <v>30000</v>
      </c>
    </row>
    <row r="53" spans="1:9" x14ac:dyDescent="0.25">
      <c r="A53" s="9" t="s">
        <v>44</v>
      </c>
      <c r="B53" s="9">
        <v>2212</v>
      </c>
      <c r="C53" s="9"/>
      <c r="D53" s="12">
        <v>950000</v>
      </c>
      <c r="E53" t="s">
        <v>89</v>
      </c>
    </row>
    <row r="54" spans="1:9" x14ac:dyDescent="0.25">
      <c r="A54" s="9" t="s">
        <v>45</v>
      </c>
      <c r="B54" s="9">
        <v>2219</v>
      </c>
      <c r="C54" s="9"/>
      <c r="D54" s="18">
        <v>2097073</v>
      </c>
      <c r="E54" t="s">
        <v>87</v>
      </c>
      <c r="G54" t="s">
        <v>88</v>
      </c>
    </row>
    <row r="55" spans="1:9" x14ac:dyDescent="0.25">
      <c r="A55" s="9" t="s">
        <v>47</v>
      </c>
      <c r="B55" s="9">
        <v>2292</v>
      </c>
      <c r="C55" s="9"/>
      <c r="D55" s="12">
        <v>64000</v>
      </c>
    </row>
    <row r="56" spans="1:9" x14ac:dyDescent="0.25">
      <c r="A56" s="9" t="s">
        <v>48</v>
      </c>
      <c r="B56" s="9">
        <v>2310</v>
      </c>
      <c r="C56" s="9"/>
      <c r="D56" s="12">
        <v>288000</v>
      </c>
      <c r="E56" t="s">
        <v>97</v>
      </c>
    </row>
    <row r="57" spans="1:9" x14ac:dyDescent="0.25">
      <c r="A57" s="9" t="s">
        <v>49</v>
      </c>
      <c r="B57" s="9">
        <v>2321</v>
      </c>
      <c r="C57" s="9"/>
      <c r="D57" s="21">
        <v>805000</v>
      </c>
      <c r="E57" t="s">
        <v>95</v>
      </c>
      <c r="I57" t="s">
        <v>96</v>
      </c>
    </row>
    <row r="58" spans="1:9" x14ac:dyDescent="0.25">
      <c r="A58" s="9" t="s">
        <v>50</v>
      </c>
      <c r="B58" s="9">
        <v>3117</v>
      </c>
      <c r="C58" s="9"/>
      <c r="D58" s="12">
        <v>978000</v>
      </c>
      <c r="E58" t="s">
        <v>106</v>
      </c>
    </row>
    <row r="59" spans="1:9" x14ac:dyDescent="0.25">
      <c r="A59" s="9" t="s">
        <v>52</v>
      </c>
      <c r="B59" s="9">
        <v>3319</v>
      </c>
      <c r="C59" s="9"/>
      <c r="D59" s="12">
        <v>15000</v>
      </c>
    </row>
    <row r="60" spans="1:9" x14ac:dyDescent="0.25">
      <c r="A60" s="9" t="s">
        <v>53</v>
      </c>
      <c r="B60" s="9">
        <v>3326</v>
      </c>
      <c r="C60" s="9"/>
      <c r="D60" s="12">
        <v>120000</v>
      </c>
    </row>
    <row r="61" spans="1:9" x14ac:dyDescent="0.25">
      <c r="A61" s="9" t="s">
        <v>54</v>
      </c>
      <c r="B61" s="9">
        <v>3330</v>
      </c>
      <c r="C61" s="9"/>
      <c r="D61" s="12">
        <v>10000</v>
      </c>
    </row>
    <row r="62" spans="1:9" x14ac:dyDescent="0.25">
      <c r="A62" s="9" t="s">
        <v>55</v>
      </c>
      <c r="B62" s="9">
        <v>3341</v>
      </c>
      <c r="C62" s="9"/>
      <c r="D62" s="12">
        <v>20000</v>
      </c>
    </row>
    <row r="63" spans="1:9" x14ac:dyDescent="0.25">
      <c r="A63" s="9" t="s">
        <v>56</v>
      </c>
      <c r="B63" s="9">
        <v>3399</v>
      </c>
      <c r="C63" s="9"/>
      <c r="D63" s="12">
        <v>280000</v>
      </c>
    </row>
    <row r="64" spans="1:9" x14ac:dyDescent="0.25">
      <c r="A64" s="9" t="s">
        <v>57</v>
      </c>
      <c r="B64" s="9">
        <v>3412</v>
      </c>
      <c r="C64" s="9"/>
      <c r="D64" s="12">
        <v>250000</v>
      </c>
      <c r="E64" t="s">
        <v>108</v>
      </c>
    </row>
    <row r="65" spans="1:5" x14ac:dyDescent="0.25">
      <c r="A65" s="9" t="s">
        <v>59</v>
      </c>
      <c r="B65" s="9">
        <v>3419</v>
      </c>
      <c r="C65" s="9"/>
      <c r="D65" s="12">
        <v>30000</v>
      </c>
    </row>
    <row r="66" spans="1:5" x14ac:dyDescent="0.25">
      <c r="A66" s="9" t="s">
        <v>60</v>
      </c>
      <c r="B66" s="9">
        <v>3612</v>
      </c>
      <c r="C66" s="9"/>
      <c r="D66" s="12">
        <v>800000</v>
      </c>
      <c r="E66" t="s">
        <v>90</v>
      </c>
    </row>
    <row r="67" spans="1:5" x14ac:dyDescent="0.25">
      <c r="A67" s="9" t="s">
        <v>62</v>
      </c>
      <c r="B67" s="9">
        <v>3631</v>
      </c>
      <c r="C67" s="9"/>
      <c r="D67" s="12">
        <v>700000</v>
      </c>
    </row>
    <row r="68" spans="1:5" x14ac:dyDescent="0.25">
      <c r="A68" s="9" t="s">
        <v>30</v>
      </c>
      <c r="B68" s="9">
        <v>3632</v>
      </c>
      <c r="C68" s="9"/>
      <c r="D68" s="12">
        <v>12000</v>
      </c>
    </row>
    <row r="69" spans="1:5" x14ac:dyDescent="0.25">
      <c r="A69" s="9" t="s">
        <v>31</v>
      </c>
      <c r="B69" s="9">
        <v>3639</v>
      </c>
      <c r="C69" s="9"/>
      <c r="D69" s="12">
        <v>900000</v>
      </c>
    </row>
    <row r="70" spans="1:5" x14ac:dyDescent="0.25">
      <c r="A70" s="9" t="s">
        <v>63</v>
      </c>
      <c r="B70" s="9">
        <v>3721</v>
      </c>
      <c r="C70" s="9"/>
      <c r="D70" s="12">
        <v>52000</v>
      </c>
    </row>
    <row r="71" spans="1:5" x14ac:dyDescent="0.25">
      <c r="A71" s="9" t="s">
        <v>33</v>
      </c>
      <c r="B71" s="9">
        <v>3722</v>
      </c>
      <c r="C71" s="9"/>
      <c r="D71" s="12">
        <v>620000</v>
      </c>
    </row>
    <row r="72" spans="1:5" x14ac:dyDescent="0.25">
      <c r="A72" s="9" t="s">
        <v>32</v>
      </c>
      <c r="B72" s="9">
        <v>3723</v>
      </c>
      <c r="C72" s="9"/>
      <c r="D72" s="12">
        <v>500000</v>
      </c>
      <c r="E72" t="s">
        <v>109</v>
      </c>
    </row>
    <row r="73" spans="1:5" x14ac:dyDescent="0.25">
      <c r="A73" s="9" t="s">
        <v>65</v>
      </c>
      <c r="B73" s="9">
        <v>3745</v>
      </c>
      <c r="C73" s="9"/>
      <c r="D73" s="12">
        <v>1500000</v>
      </c>
      <c r="E73" t="s">
        <v>66</v>
      </c>
    </row>
    <row r="74" spans="1:5" x14ac:dyDescent="0.25">
      <c r="A74" s="9" t="s">
        <v>68</v>
      </c>
      <c r="B74" s="9">
        <v>4350</v>
      </c>
      <c r="C74" s="9"/>
      <c r="D74" s="12">
        <v>21620</v>
      </c>
      <c r="E74" t="s">
        <v>110</v>
      </c>
    </row>
    <row r="75" spans="1:5" x14ac:dyDescent="0.25">
      <c r="A75" s="9" t="s">
        <v>69</v>
      </c>
      <c r="B75" s="9">
        <v>4351</v>
      </c>
      <c r="C75" s="9"/>
      <c r="D75" s="12">
        <v>15000</v>
      </c>
      <c r="E75" t="s">
        <v>70</v>
      </c>
    </row>
    <row r="76" spans="1:5" x14ac:dyDescent="0.25">
      <c r="A76" s="9" t="s">
        <v>94</v>
      </c>
      <c r="B76" s="9">
        <v>4356</v>
      </c>
      <c r="C76" s="9"/>
      <c r="D76" s="12">
        <v>16460</v>
      </c>
      <c r="E76" t="s">
        <v>107</v>
      </c>
    </row>
    <row r="77" spans="1:5" x14ac:dyDescent="0.25">
      <c r="A77" s="9" t="s">
        <v>71</v>
      </c>
      <c r="B77" s="9">
        <v>4357</v>
      </c>
      <c r="C77" s="9"/>
      <c r="D77" s="12">
        <v>11000</v>
      </c>
      <c r="E77" t="s">
        <v>72</v>
      </c>
    </row>
    <row r="78" spans="1:5" x14ac:dyDescent="0.25">
      <c r="A78" s="9" t="s">
        <v>73</v>
      </c>
      <c r="B78" s="9">
        <v>5213</v>
      </c>
      <c r="C78" s="9"/>
      <c r="D78" s="12">
        <v>50000</v>
      </c>
      <c r="E78" t="s">
        <v>74</v>
      </c>
    </row>
    <row r="79" spans="1:5" x14ac:dyDescent="0.25">
      <c r="A79" s="9" t="s">
        <v>75</v>
      </c>
      <c r="B79" s="9">
        <v>5512</v>
      </c>
      <c r="C79" s="9"/>
      <c r="D79" s="12">
        <v>300000</v>
      </c>
      <c r="E79" s="19" t="s">
        <v>91</v>
      </c>
    </row>
    <row r="80" spans="1:5" x14ac:dyDescent="0.25">
      <c r="A80" s="9" t="s">
        <v>77</v>
      </c>
      <c r="B80" s="9">
        <v>6112</v>
      </c>
      <c r="C80" s="9"/>
      <c r="D80" s="12">
        <v>1715300</v>
      </c>
    </row>
    <row r="81" spans="1:5" x14ac:dyDescent="0.25">
      <c r="A81" s="9" t="s">
        <v>78</v>
      </c>
      <c r="B81" s="9">
        <v>6114</v>
      </c>
      <c r="C81" s="9"/>
      <c r="D81" s="12">
        <v>94500</v>
      </c>
    </row>
    <row r="82" spans="1:5" x14ac:dyDescent="0.25">
      <c r="A82" s="9" t="s">
        <v>79</v>
      </c>
      <c r="B82" s="9">
        <v>6171</v>
      </c>
      <c r="C82" s="9"/>
      <c r="D82" s="12">
        <v>2135000</v>
      </c>
      <c r="E82" t="s">
        <v>80</v>
      </c>
    </row>
    <row r="83" spans="1:5" x14ac:dyDescent="0.25">
      <c r="A83" s="9" t="s">
        <v>81</v>
      </c>
      <c r="B83" s="9">
        <v>6310</v>
      </c>
      <c r="C83" s="9"/>
      <c r="D83" s="12">
        <v>20000</v>
      </c>
    </row>
    <row r="84" spans="1:5" x14ac:dyDescent="0.25">
      <c r="A84" s="9" t="s">
        <v>82</v>
      </c>
      <c r="B84" s="9">
        <v>6399</v>
      </c>
      <c r="C84" s="9"/>
      <c r="D84" s="12">
        <v>50000</v>
      </c>
    </row>
    <row r="85" spans="1:5" x14ac:dyDescent="0.25">
      <c r="A85" s="9" t="s">
        <v>83</v>
      </c>
      <c r="B85" s="9">
        <v>6402</v>
      </c>
      <c r="C85" s="9"/>
      <c r="D85" s="12">
        <v>62815</v>
      </c>
    </row>
    <row r="86" spans="1:5" x14ac:dyDescent="0.25">
      <c r="A86" s="9" t="s">
        <v>84</v>
      </c>
      <c r="B86" s="9">
        <v>6409</v>
      </c>
      <c r="C86" s="9"/>
      <c r="D86" s="12">
        <v>14093</v>
      </c>
      <c r="E86" t="s">
        <v>113</v>
      </c>
    </row>
    <row r="87" spans="1:5" x14ac:dyDescent="0.25">
      <c r="A87" s="16" t="s">
        <v>86</v>
      </c>
      <c r="B87" s="16"/>
      <c r="C87" s="16"/>
      <c r="D87" s="17">
        <f>SUM(D52:D86)</f>
        <v>15526861</v>
      </c>
    </row>
    <row r="88" spans="1:5" x14ac:dyDescent="0.25">
      <c r="A88" s="9" t="s">
        <v>85</v>
      </c>
      <c r="B88" s="9"/>
      <c r="C88" s="9"/>
      <c r="D88" s="12">
        <f>D49-D87</f>
        <v>0</v>
      </c>
    </row>
    <row r="89" spans="1:5" x14ac:dyDescent="0.25">
      <c r="A89" s="20" t="s">
        <v>93</v>
      </c>
      <c r="B89" t="s">
        <v>100</v>
      </c>
    </row>
    <row r="90" spans="1:5" x14ac:dyDescent="0.25">
      <c r="A90" t="s">
        <v>138</v>
      </c>
      <c r="B90" t="s">
        <v>101</v>
      </c>
    </row>
    <row r="91" spans="1:5" x14ac:dyDescent="0.25">
      <c r="A91" t="s">
        <v>140</v>
      </c>
      <c r="B91" t="s">
        <v>98</v>
      </c>
      <c r="D91" s="1">
        <v>60000</v>
      </c>
    </row>
    <row r="92" spans="1:5" x14ac:dyDescent="0.25">
      <c r="A92" t="s">
        <v>141</v>
      </c>
      <c r="B92" t="s">
        <v>99</v>
      </c>
      <c r="D92" s="1">
        <v>40000</v>
      </c>
    </row>
    <row r="95" spans="1:5" x14ac:dyDescent="0.25">
      <c r="A95" s="26" t="s">
        <v>135</v>
      </c>
      <c r="B95" s="30"/>
      <c r="C95" s="31"/>
      <c r="D95" s="31"/>
    </row>
    <row r="96" spans="1:5" x14ac:dyDescent="0.25">
      <c r="A96" s="23" t="s">
        <v>114</v>
      </c>
      <c r="B96" s="24"/>
      <c r="C96" s="25"/>
      <c r="D96" s="25">
        <v>2000073</v>
      </c>
    </row>
    <row r="97" spans="1:5" x14ac:dyDescent="0.25">
      <c r="A97" s="23" t="s">
        <v>115</v>
      </c>
      <c r="B97" s="24"/>
      <c r="C97" s="25"/>
      <c r="D97" s="25">
        <v>70000</v>
      </c>
    </row>
    <row r="98" spans="1:5" x14ac:dyDescent="0.25">
      <c r="A98" s="23" t="s">
        <v>116</v>
      </c>
      <c r="B98" s="24"/>
      <c r="C98" s="25"/>
      <c r="D98" s="25">
        <v>490000</v>
      </c>
    </row>
    <row r="99" spans="1:5" x14ac:dyDescent="0.25">
      <c r="A99" s="23" t="s">
        <v>117</v>
      </c>
      <c r="B99" s="24"/>
      <c r="C99" s="25"/>
      <c r="D99" s="25">
        <v>390000</v>
      </c>
    </row>
    <row r="100" spans="1:5" x14ac:dyDescent="0.25">
      <c r="A100" s="23" t="s">
        <v>118</v>
      </c>
      <c r="B100" s="24"/>
      <c r="C100" s="25"/>
      <c r="D100" s="25">
        <v>80000</v>
      </c>
    </row>
    <row r="101" spans="1:5" x14ac:dyDescent="0.25">
      <c r="A101" s="23" t="s">
        <v>119</v>
      </c>
      <c r="B101" s="24"/>
      <c r="C101" s="25"/>
      <c r="D101" s="25">
        <v>840000</v>
      </c>
    </row>
    <row r="102" spans="1:5" x14ac:dyDescent="0.25">
      <c r="A102" s="23" t="s">
        <v>120</v>
      </c>
      <c r="B102" s="24"/>
      <c r="C102" s="25"/>
      <c r="D102" s="25">
        <v>50000</v>
      </c>
    </row>
    <row r="103" spans="1:5" x14ac:dyDescent="0.25">
      <c r="A103" s="29" t="s">
        <v>121</v>
      </c>
      <c r="B103" s="30"/>
      <c r="C103" s="31"/>
      <c r="D103" s="33">
        <f>SUM(D96:D102)</f>
        <v>3920073</v>
      </c>
    </row>
    <row r="104" spans="1:5" x14ac:dyDescent="0.25">
      <c r="D104" s="1"/>
    </row>
    <row r="105" spans="1:5" x14ac:dyDescent="0.25">
      <c r="A105" s="29" t="s">
        <v>136</v>
      </c>
      <c r="B105" s="28"/>
      <c r="C105" s="28"/>
      <c r="D105" s="12"/>
    </row>
    <row r="106" spans="1:5" x14ac:dyDescent="0.25">
      <c r="A106" s="23" t="s">
        <v>122</v>
      </c>
      <c r="D106" s="27">
        <v>30000</v>
      </c>
      <c r="E106" t="s">
        <v>133</v>
      </c>
    </row>
    <row r="107" spans="1:5" x14ac:dyDescent="0.25">
      <c r="A107" s="23" t="s">
        <v>123</v>
      </c>
      <c r="D107" s="27">
        <v>30000</v>
      </c>
      <c r="E107" s="1">
        <f>SUM(D106:D107)</f>
        <v>60000</v>
      </c>
    </row>
    <row r="108" spans="1:5" x14ac:dyDescent="0.25">
      <c r="A108" s="23" t="s">
        <v>124</v>
      </c>
      <c r="D108" s="27">
        <v>5000</v>
      </c>
    </row>
    <row r="109" spans="1:5" x14ac:dyDescent="0.25">
      <c r="A109" s="23" t="s">
        <v>125</v>
      </c>
      <c r="D109" s="27">
        <v>8620</v>
      </c>
      <c r="E109" t="s">
        <v>127</v>
      </c>
    </row>
    <row r="110" spans="1:5" x14ac:dyDescent="0.25">
      <c r="A110" s="23" t="s">
        <v>126</v>
      </c>
      <c r="D110" s="27">
        <v>8000</v>
      </c>
      <c r="E110" s="1">
        <f>SUM(D108:D110)</f>
        <v>21620</v>
      </c>
    </row>
    <row r="111" spans="1:5" x14ac:dyDescent="0.25">
      <c r="A111" s="23" t="s">
        <v>128</v>
      </c>
      <c r="D111" s="27">
        <v>15000</v>
      </c>
    </row>
    <row r="112" spans="1:5" x14ac:dyDescent="0.25">
      <c r="A112" s="23" t="s">
        <v>129</v>
      </c>
      <c r="D112" s="27">
        <v>12000</v>
      </c>
      <c r="E112" t="s">
        <v>132</v>
      </c>
    </row>
    <row r="113" spans="1:5" x14ac:dyDescent="0.25">
      <c r="A113" s="23" t="s">
        <v>130</v>
      </c>
      <c r="D113" s="27">
        <v>4460</v>
      </c>
      <c r="E113" s="1">
        <f>SUM(D112:D113)</f>
        <v>16460</v>
      </c>
    </row>
    <row r="114" spans="1:5" x14ac:dyDescent="0.25">
      <c r="A114" s="23" t="s">
        <v>131</v>
      </c>
      <c r="D114" s="27">
        <v>11000</v>
      </c>
    </row>
    <row r="115" spans="1:5" x14ac:dyDescent="0.25">
      <c r="A115" s="23" t="s">
        <v>137</v>
      </c>
      <c r="D115" s="27">
        <v>10000</v>
      </c>
    </row>
    <row r="116" spans="1:5" x14ac:dyDescent="0.25">
      <c r="A116" s="32" t="s">
        <v>134</v>
      </c>
      <c r="B116" s="28"/>
      <c r="C116" s="28"/>
      <c r="D116" s="13">
        <f>SUM(D106:D115)</f>
        <v>134080</v>
      </c>
    </row>
    <row r="117" spans="1:5" x14ac:dyDescent="0.25">
      <c r="D117" s="1"/>
    </row>
    <row r="118" spans="1:5" x14ac:dyDescent="0.25">
      <c r="D118" s="1"/>
    </row>
    <row r="119" spans="1:5" x14ac:dyDescent="0.25">
      <c r="D119" s="1"/>
    </row>
    <row r="120" spans="1:5" x14ac:dyDescent="0.25">
      <c r="D120" s="1"/>
    </row>
    <row r="121" spans="1:5" x14ac:dyDescent="0.25">
      <c r="D121" s="1"/>
    </row>
    <row r="122" spans="1:5" x14ac:dyDescent="0.25">
      <c r="D122" s="1"/>
    </row>
    <row r="123" spans="1:5" x14ac:dyDescent="0.25">
      <c r="D123" s="24"/>
    </row>
  </sheetData>
  <mergeCells count="1">
    <mergeCell ref="A1:D1"/>
  </mergeCells>
  <pageMargins left="0.7" right="0.7" top="0.78740157499999996" bottom="0.78740157499999996" header="0.3" footer="0.3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E847F-1083-46D7-A993-E80F8DE922E6}">
  <dimension ref="A2:E77"/>
  <sheetViews>
    <sheetView topLeftCell="A43" workbookViewId="0">
      <selection activeCell="D77" sqref="D77"/>
    </sheetView>
  </sheetViews>
  <sheetFormatPr defaultRowHeight="15" x14ac:dyDescent="0.25"/>
  <cols>
    <col min="1" max="1" width="46.85546875" customWidth="1"/>
    <col min="2" max="2" width="10.140625" customWidth="1"/>
    <col min="4" max="4" width="19.140625" customWidth="1"/>
  </cols>
  <sheetData>
    <row r="2" spans="1:4" x14ac:dyDescent="0.25">
      <c r="A2" t="s">
        <v>1</v>
      </c>
      <c r="B2" t="s">
        <v>25</v>
      </c>
      <c r="C2" t="s">
        <v>2</v>
      </c>
      <c r="D2" t="s">
        <v>11</v>
      </c>
    </row>
    <row r="3" spans="1:4" x14ac:dyDescent="0.25">
      <c r="A3" s="5" t="s">
        <v>41</v>
      </c>
    </row>
    <row r="4" spans="1:4" x14ac:dyDescent="0.25">
      <c r="A4" t="s">
        <v>0</v>
      </c>
      <c r="B4" s="4" t="s">
        <v>26</v>
      </c>
      <c r="C4">
        <v>1111</v>
      </c>
      <c r="D4" s="1">
        <v>2480000</v>
      </c>
    </row>
    <row r="5" spans="1:4" x14ac:dyDescent="0.25">
      <c r="A5" t="s">
        <v>3</v>
      </c>
      <c r="B5" s="4" t="s">
        <v>26</v>
      </c>
      <c r="C5">
        <v>1112</v>
      </c>
      <c r="D5" s="1">
        <v>153000</v>
      </c>
    </row>
    <row r="6" spans="1:4" x14ac:dyDescent="0.25">
      <c r="A6" t="s">
        <v>4</v>
      </c>
      <c r="B6" s="4" t="s">
        <v>26</v>
      </c>
      <c r="C6">
        <v>1113</v>
      </c>
      <c r="D6" s="1">
        <v>447000</v>
      </c>
    </row>
    <row r="7" spans="1:4" x14ac:dyDescent="0.25">
      <c r="A7" t="s">
        <v>5</v>
      </c>
      <c r="B7" s="4" t="s">
        <v>26</v>
      </c>
      <c r="C7">
        <v>1121</v>
      </c>
      <c r="D7" s="1">
        <v>3005000</v>
      </c>
    </row>
    <row r="8" spans="1:4" x14ac:dyDescent="0.25">
      <c r="A8" t="s">
        <v>6</v>
      </c>
      <c r="B8" s="4" t="s">
        <v>26</v>
      </c>
      <c r="C8">
        <v>1211</v>
      </c>
      <c r="D8" s="1">
        <v>6000000</v>
      </c>
    </row>
    <row r="9" spans="1:4" x14ac:dyDescent="0.25">
      <c r="A9" t="s">
        <v>8</v>
      </c>
      <c r="B9" s="4" t="s">
        <v>26</v>
      </c>
      <c r="D9" s="2">
        <f>SUM(D4:D8)</f>
        <v>12085000</v>
      </c>
    </row>
    <row r="10" spans="1:4" x14ac:dyDescent="0.25">
      <c r="A10" t="s">
        <v>7</v>
      </c>
      <c r="B10" s="4" t="s">
        <v>26</v>
      </c>
      <c r="C10">
        <v>1334</v>
      </c>
      <c r="D10" s="1">
        <v>5000</v>
      </c>
    </row>
    <row r="11" spans="1:4" x14ac:dyDescent="0.25">
      <c r="A11" t="s">
        <v>9</v>
      </c>
      <c r="B11" s="4" t="s">
        <v>26</v>
      </c>
      <c r="C11">
        <v>1335</v>
      </c>
      <c r="D11" s="1">
        <v>15000</v>
      </c>
    </row>
    <row r="12" spans="1:4" x14ac:dyDescent="0.25">
      <c r="A12" t="s">
        <v>10</v>
      </c>
      <c r="B12" s="4" t="s">
        <v>26</v>
      </c>
      <c r="D12" s="2">
        <f>SUM(D9:D10)</f>
        <v>12090000</v>
      </c>
    </row>
    <row r="13" spans="1:4" x14ac:dyDescent="0.25">
      <c r="A13" t="s">
        <v>12</v>
      </c>
      <c r="B13" s="4" t="s">
        <v>26</v>
      </c>
      <c r="C13">
        <v>1341</v>
      </c>
      <c r="D13" s="1">
        <v>12350</v>
      </c>
    </row>
    <row r="14" spans="1:4" x14ac:dyDescent="0.25">
      <c r="A14" t="s">
        <v>13</v>
      </c>
      <c r="B14" s="4" t="s">
        <v>26</v>
      </c>
      <c r="C14">
        <v>1342</v>
      </c>
      <c r="D14" s="1">
        <v>59000</v>
      </c>
    </row>
    <row r="15" spans="1:4" x14ac:dyDescent="0.25">
      <c r="A15" t="s">
        <v>14</v>
      </c>
      <c r="B15" s="4" t="s">
        <v>26</v>
      </c>
      <c r="C15">
        <v>1345</v>
      </c>
      <c r="D15" s="1">
        <v>437650</v>
      </c>
    </row>
    <row r="16" spans="1:4" x14ac:dyDescent="0.25">
      <c r="A16" t="s">
        <v>15</v>
      </c>
      <c r="B16" s="4" t="s">
        <v>26</v>
      </c>
      <c r="C16">
        <v>1356</v>
      </c>
      <c r="D16" s="1">
        <v>520000</v>
      </c>
    </row>
    <row r="17" spans="1:4" x14ac:dyDescent="0.25">
      <c r="A17" t="s">
        <v>16</v>
      </c>
      <c r="B17" s="4" t="s">
        <v>26</v>
      </c>
      <c r="C17">
        <v>1361</v>
      </c>
      <c r="D17" s="1">
        <v>4300</v>
      </c>
    </row>
    <row r="18" spans="1:4" x14ac:dyDescent="0.25">
      <c r="A18" t="s">
        <v>17</v>
      </c>
      <c r="B18" s="4" t="s">
        <v>26</v>
      </c>
      <c r="C18">
        <v>1381</v>
      </c>
      <c r="D18" s="1">
        <v>26500</v>
      </c>
    </row>
    <row r="19" spans="1:4" x14ac:dyDescent="0.25">
      <c r="A19" t="s">
        <v>18</v>
      </c>
      <c r="B19" s="4" t="s">
        <v>26</v>
      </c>
      <c r="C19">
        <v>1386</v>
      </c>
      <c r="D19" s="1">
        <v>53000</v>
      </c>
    </row>
    <row r="20" spans="1:4" x14ac:dyDescent="0.25">
      <c r="A20" t="s">
        <v>19</v>
      </c>
      <c r="B20" s="4" t="s">
        <v>26</v>
      </c>
      <c r="C20">
        <v>1387</v>
      </c>
      <c r="D20" s="1">
        <v>25000</v>
      </c>
    </row>
    <row r="21" spans="1:4" x14ac:dyDescent="0.25">
      <c r="A21" t="s">
        <v>20</v>
      </c>
      <c r="B21" s="4" t="s">
        <v>26</v>
      </c>
      <c r="C21">
        <v>1511</v>
      </c>
      <c r="D21" s="2">
        <v>800000</v>
      </c>
    </row>
    <row r="22" spans="1:4" x14ac:dyDescent="0.25">
      <c r="A22" t="s">
        <v>21</v>
      </c>
      <c r="B22" s="4" t="s">
        <v>26</v>
      </c>
      <c r="C22">
        <v>4111</v>
      </c>
      <c r="D22" s="1">
        <v>94500</v>
      </c>
    </row>
    <row r="23" spans="1:4" x14ac:dyDescent="0.25">
      <c r="A23" t="s">
        <v>23</v>
      </c>
      <c r="B23" s="4" t="s">
        <v>26</v>
      </c>
      <c r="C23">
        <v>4112</v>
      </c>
      <c r="D23" s="1">
        <v>151900</v>
      </c>
    </row>
    <row r="24" spans="1:4" x14ac:dyDescent="0.25">
      <c r="A24" t="s">
        <v>22</v>
      </c>
      <c r="B24" s="4" t="s">
        <v>26</v>
      </c>
      <c r="C24">
        <v>4122</v>
      </c>
      <c r="D24" s="1">
        <v>100000</v>
      </c>
    </row>
    <row r="25" spans="1:4" x14ac:dyDescent="0.25">
      <c r="A25" s="3" t="s">
        <v>24</v>
      </c>
      <c r="B25" s="4" t="s">
        <v>26</v>
      </c>
      <c r="C25" s="3"/>
      <c r="D25" s="2">
        <f>SUM(D12:D24)</f>
        <v>14374200</v>
      </c>
    </row>
    <row r="26" spans="1:4" x14ac:dyDescent="0.25">
      <c r="D26" s="1"/>
    </row>
    <row r="27" spans="1:4" x14ac:dyDescent="0.25">
      <c r="A27" t="s">
        <v>27</v>
      </c>
      <c r="B27">
        <v>2321</v>
      </c>
      <c r="D27" s="1">
        <v>62000</v>
      </c>
    </row>
    <row r="28" spans="1:4" x14ac:dyDescent="0.25">
      <c r="A28" t="s">
        <v>28</v>
      </c>
      <c r="B28">
        <v>3341</v>
      </c>
      <c r="D28" s="1">
        <v>500</v>
      </c>
    </row>
    <row r="29" spans="1:4" x14ac:dyDescent="0.25">
      <c r="A29" t="s">
        <v>29</v>
      </c>
      <c r="B29">
        <v>3612</v>
      </c>
      <c r="D29" s="1">
        <v>747680</v>
      </c>
    </row>
    <row r="30" spans="1:4" x14ac:dyDescent="0.25">
      <c r="A30" t="s">
        <v>30</v>
      </c>
      <c r="B30">
        <v>3632</v>
      </c>
      <c r="D30" s="1">
        <v>19500</v>
      </c>
    </row>
    <row r="31" spans="1:4" x14ac:dyDescent="0.25">
      <c r="A31" t="s">
        <v>31</v>
      </c>
      <c r="B31">
        <v>3639</v>
      </c>
      <c r="D31" s="1">
        <v>50000</v>
      </c>
    </row>
    <row r="32" spans="1:4" x14ac:dyDescent="0.25">
      <c r="A32" t="s">
        <v>33</v>
      </c>
      <c r="B32">
        <v>3722</v>
      </c>
      <c r="D32" s="1">
        <v>4000</v>
      </c>
    </row>
    <row r="33" spans="1:5" x14ac:dyDescent="0.25">
      <c r="A33" t="s">
        <v>32</v>
      </c>
      <c r="B33">
        <v>3723</v>
      </c>
      <c r="D33" s="1">
        <v>50000</v>
      </c>
    </row>
    <row r="34" spans="1:5" x14ac:dyDescent="0.25">
      <c r="A34" t="s">
        <v>34</v>
      </c>
      <c r="B34">
        <v>3725</v>
      </c>
      <c r="D34" s="1">
        <v>100000</v>
      </c>
    </row>
    <row r="35" spans="1:5" x14ac:dyDescent="0.25">
      <c r="A35" t="s">
        <v>35</v>
      </c>
      <c r="B35">
        <v>3745</v>
      </c>
      <c r="D35" s="1">
        <v>5000</v>
      </c>
    </row>
    <row r="36" spans="1:5" x14ac:dyDescent="0.25">
      <c r="A36" t="s">
        <v>36</v>
      </c>
      <c r="B36">
        <v>6171</v>
      </c>
      <c r="D36" s="1">
        <v>9000</v>
      </c>
    </row>
    <row r="37" spans="1:5" x14ac:dyDescent="0.25">
      <c r="A37" t="s">
        <v>37</v>
      </c>
      <c r="B37">
        <v>6310</v>
      </c>
      <c r="D37" s="1">
        <v>1000</v>
      </c>
    </row>
    <row r="38" spans="1:5" x14ac:dyDescent="0.25">
      <c r="A38" t="s">
        <v>38</v>
      </c>
      <c r="B38">
        <v>6399</v>
      </c>
      <c r="D38" s="1">
        <v>10000</v>
      </c>
    </row>
    <row r="39" spans="1:5" x14ac:dyDescent="0.25">
      <c r="A39" t="s">
        <v>39</v>
      </c>
      <c r="D39" s="2">
        <f>SUM(D27:D38)</f>
        <v>1058680</v>
      </c>
    </row>
    <row r="40" spans="1:5" x14ac:dyDescent="0.25">
      <c r="A40" s="6" t="s">
        <v>40</v>
      </c>
      <c r="B40" s="7"/>
      <c r="C40" s="7"/>
      <c r="D40" s="8">
        <f>D25+D39</f>
        <v>15432880</v>
      </c>
    </row>
    <row r="42" spans="1:5" x14ac:dyDescent="0.25">
      <c r="A42" s="5" t="s">
        <v>42</v>
      </c>
    </row>
    <row r="43" spans="1:5" x14ac:dyDescent="0.25">
      <c r="A43" t="s">
        <v>43</v>
      </c>
      <c r="B43">
        <v>1039</v>
      </c>
      <c r="D43" s="1">
        <v>30000</v>
      </c>
    </row>
    <row r="44" spans="1:5" x14ac:dyDescent="0.25">
      <c r="A44" t="s">
        <v>44</v>
      </c>
      <c r="B44">
        <v>2212</v>
      </c>
      <c r="D44" s="1">
        <v>950000</v>
      </c>
    </row>
    <row r="45" spans="1:5" x14ac:dyDescent="0.25">
      <c r="A45" t="s">
        <v>45</v>
      </c>
      <c r="B45">
        <v>2219</v>
      </c>
      <c r="D45" s="1">
        <v>2900000</v>
      </c>
      <c r="E45" t="s">
        <v>46</v>
      </c>
    </row>
    <row r="46" spans="1:5" x14ac:dyDescent="0.25">
      <c r="A46" t="s">
        <v>47</v>
      </c>
      <c r="B46">
        <v>2292</v>
      </c>
      <c r="D46" s="1">
        <v>64000</v>
      </c>
    </row>
    <row r="47" spans="1:5" x14ac:dyDescent="0.25">
      <c r="A47" t="s">
        <v>48</v>
      </c>
      <c r="B47">
        <v>2310</v>
      </c>
      <c r="D47" s="1">
        <v>230000</v>
      </c>
    </row>
    <row r="48" spans="1:5" x14ac:dyDescent="0.25">
      <c r="A48" t="s">
        <v>49</v>
      </c>
      <c r="B48">
        <v>2321</v>
      </c>
      <c r="D48" s="1">
        <v>705000</v>
      </c>
    </row>
    <row r="49" spans="1:5" x14ac:dyDescent="0.25">
      <c r="A49" t="s">
        <v>50</v>
      </c>
      <c r="B49">
        <v>3117</v>
      </c>
      <c r="D49" s="1">
        <v>978000</v>
      </c>
      <c r="E49" t="s">
        <v>51</v>
      </c>
    </row>
    <row r="50" spans="1:5" x14ac:dyDescent="0.25">
      <c r="A50" t="s">
        <v>52</v>
      </c>
      <c r="B50">
        <v>3319</v>
      </c>
      <c r="D50" s="1">
        <v>15000</v>
      </c>
    </row>
    <row r="51" spans="1:5" x14ac:dyDescent="0.25">
      <c r="A51" t="s">
        <v>53</v>
      </c>
      <c r="B51">
        <v>3326</v>
      </c>
      <c r="D51" s="1">
        <v>120000</v>
      </c>
    </row>
    <row r="52" spans="1:5" x14ac:dyDescent="0.25">
      <c r="A52" t="s">
        <v>54</v>
      </c>
      <c r="B52">
        <v>3330</v>
      </c>
      <c r="D52" s="1">
        <v>10000</v>
      </c>
    </row>
    <row r="53" spans="1:5" x14ac:dyDescent="0.25">
      <c r="A53" t="s">
        <v>55</v>
      </c>
      <c r="B53">
        <v>3341</v>
      </c>
      <c r="D53" s="1">
        <v>20000</v>
      </c>
    </row>
    <row r="54" spans="1:5" x14ac:dyDescent="0.25">
      <c r="A54" t="s">
        <v>56</v>
      </c>
      <c r="B54">
        <v>3399</v>
      </c>
      <c r="D54" s="1">
        <v>280000</v>
      </c>
    </row>
    <row r="55" spans="1:5" x14ac:dyDescent="0.25">
      <c r="A55" t="s">
        <v>57</v>
      </c>
      <c r="B55">
        <v>3412</v>
      </c>
      <c r="D55" s="1">
        <v>400000</v>
      </c>
      <c r="E55" t="s">
        <v>58</v>
      </c>
    </row>
    <row r="56" spans="1:5" x14ac:dyDescent="0.25">
      <c r="A56" t="s">
        <v>59</v>
      </c>
      <c r="B56">
        <v>3419</v>
      </c>
      <c r="D56" s="1">
        <v>30000</v>
      </c>
    </row>
    <row r="57" spans="1:5" x14ac:dyDescent="0.25">
      <c r="A57" t="s">
        <v>60</v>
      </c>
      <c r="B57">
        <v>3612</v>
      </c>
      <c r="D57" s="1">
        <v>800000</v>
      </c>
      <c r="E57" t="s">
        <v>61</v>
      </c>
    </row>
    <row r="58" spans="1:5" x14ac:dyDescent="0.25">
      <c r="A58" t="s">
        <v>62</v>
      </c>
      <c r="B58">
        <v>3631</v>
      </c>
      <c r="D58" s="1">
        <v>700000</v>
      </c>
    </row>
    <row r="59" spans="1:5" x14ac:dyDescent="0.25">
      <c r="A59" t="s">
        <v>30</v>
      </c>
      <c r="B59">
        <v>3612</v>
      </c>
      <c r="D59" s="1">
        <v>12000</v>
      </c>
    </row>
    <row r="60" spans="1:5" x14ac:dyDescent="0.25">
      <c r="A60" t="s">
        <v>31</v>
      </c>
      <c r="B60">
        <v>3639</v>
      </c>
      <c r="D60" s="1">
        <v>900000</v>
      </c>
    </row>
    <row r="61" spans="1:5" x14ac:dyDescent="0.25">
      <c r="A61" t="s">
        <v>63</v>
      </c>
      <c r="B61">
        <v>3721</v>
      </c>
      <c r="D61" s="1">
        <v>52000</v>
      </c>
    </row>
    <row r="62" spans="1:5" x14ac:dyDescent="0.25">
      <c r="A62" t="s">
        <v>33</v>
      </c>
      <c r="B62">
        <v>3722</v>
      </c>
      <c r="D62" s="1">
        <v>620000</v>
      </c>
    </row>
    <row r="63" spans="1:5" x14ac:dyDescent="0.25">
      <c r="A63" t="s">
        <v>32</v>
      </c>
      <c r="B63">
        <v>3723</v>
      </c>
      <c r="D63" s="1">
        <v>500000</v>
      </c>
      <c r="E63" t="s">
        <v>64</v>
      </c>
    </row>
    <row r="64" spans="1:5" x14ac:dyDescent="0.25">
      <c r="A64" t="s">
        <v>65</v>
      </c>
      <c r="B64">
        <v>3745</v>
      </c>
      <c r="D64" s="1">
        <v>1500000</v>
      </c>
      <c r="E64" t="s">
        <v>66</v>
      </c>
    </row>
    <row r="65" spans="1:5" x14ac:dyDescent="0.25">
      <c r="A65" t="s">
        <v>68</v>
      </c>
      <c r="B65">
        <v>4350</v>
      </c>
      <c r="D65" s="1">
        <v>5000</v>
      </c>
      <c r="E65" t="s">
        <v>67</v>
      </c>
    </row>
    <row r="66" spans="1:5" x14ac:dyDescent="0.25">
      <c r="A66" t="s">
        <v>69</v>
      </c>
      <c r="B66">
        <v>4351</v>
      </c>
      <c r="D66" s="1">
        <v>26500</v>
      </c>
      <c r="E66" t="s">
        <v>70</v>
      </c>
    </row>
    <row r="67" spans="1:5" x14ac:dyDescent="0.25">
      <c r="A67" t="s">
        <v>71</v>
      </c>
      <c r="B67">
        <v>4357</v>
      </c>
      <c r="D67" s="1">
        <v>11000</v>
      </c>
      <c r="E67" t="s">
        <v>72</v>
      </c>
    </row>
    <row r="68" spans="1:5" x14ac:dyDescent="0.25">
      <c r="A68" t="s">
        <v>73</v>
      </c>
      <c r="B68">
        <v>5213</v>
      </c>
      <c r="D68" s="1">
        <v>50000</v>
      </c>
      <c r="E68" t="s">
        <v>74</v>
      </c>
    </row>
    <row r="69" spans="1:5" x14ac:dyDescent="0.25">
      <c r="A69" t="s">
        <v>75</v>
      </c>
      <c r="B69">
        <v>5512</v>
      </c>
      <c r="D69" s="1">
        <v>300000</v>
      </c>
      <c r="E69" t="s">
        <v>76</v>
      </c>
    </row>
    <row r="70" spans="1:5" x14ac:dyDescent="0.25">
      <c r="A70" t="s">
        <v>77</v>
      </c>
      <c r="B70">
        <v>6112</v>
      </c>
      <c r="D70" s="1">
        <v>1600000</v>
      </c>
    </row>
    <row r="71" spans="1:5" x14ac:dyDescent="0.25">
      <c r="A71" t="s">
        <v>78</v>
      </c>
      <c r="B71">
        <v>6114</v>
      </c>
      <c r="D71" s="1">
        <v>94500</v>
      </c>
    </row>
    <row r="72" spans="1:5" x14ac:dyDescent="0.25">
      <c r="A72" t="s">
        <v>79</v>
      </c>
      <c r="B72">
        <v>6171</v>
      </c>
      <c r="D72" s="1">
        <v>2200000</v>
      </c>
      <c r="E72" t="s">
        <v>80</v>
      </c>
    </row>
    <row r="73" spans="1:5" x14ac:dyDescent="0.25">
      <c r="A73" t="s">
        <v>81</v>
      </c>
      <c r="B73">
        <v>6310</v>
      </c>
      <c r="D73" s="1">
        <v>20000</v>
      </c>
    </row>
    <row r="74" spans="1:5" x14ac:dyDescent="0.25">
      <c r="A74" t="s">
        <v>82</v>
      </c>
      <c r="B74">
        <v>6399</v>
      </c>
      <c r="D74" s="1">
        <v>50000</v>
      </c>
    </row>
    <row r="75" spans="1:5" x14ac:dyDescent="0.25">
      <c r="A75" t="s">
        <v>83</v>
      </c>
      <c r="B75">
        <v>6402</v>
      </c>
      <c r="D75" s="1">
        <v>61226.51</v>
      </c>
    </row>
    <row r="76" spans="1:5" x14ac:dyDescent="0.25">
      <c r="A76" t="s">
        <v>84</v>
      </c>
      <c r="B76">
        <v>6409</v>
      </c>
    </row>
    <row r="77" spans="1:5" x14ac:dyDescent="0.25">
      <c r="D77" s="1">
        <f>SUM(D43:D76)</f>
        <v>16234226.51</v>
      </c>
    </row>
  </sheetData>
  <phoneticPr fontId="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Návrh2026</vt:lpstr>
      <vt:lpstr>Návrh 2025-vyrovnaný</vt:lpstr>
      <vt:lpstr>Návrh 2025 - dle původní domluv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Kostelany</dc:creator>
  <cp:lastModifiedBy>Obec Kostelany</cp:lastModifiedBy>
  <cp:lastPrinted>2025-12-10T11:24:52Z</cp:lastPrinted>
  <dcterms:created xsi:type="dcterms:W3CDTF">2024-11-13T12:09:58Z</dcterms:created>
  <dcterms:modified xsi:type="dcterms:W3CDTF">2025-12-10T14:03:25Z</dcterms:modified>
</cp:coreProperties>
</file>